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8" yWindow="32760" windowWidth="12108" windowHeight="12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<sst xmlns="http://schemas.openxmlformats.org/spreadsheetml/2006/main" count="145" uniqueCount="95">
  <si>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</si>
  <si>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</si>
  <si>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</si>
  <si>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</si>
  <si>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</si>
  <si>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</si>
  <si>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</si>
  <si>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</si>
  <si>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</si>
  <si>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</si>
  <si>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</si>
  <si>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</si>
  <si>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</si>
  <si>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</si>
  <si>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</si>
  <si>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</si>
  <si>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</si>
  <si>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</si>
  <si>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</si>
  <si>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</si>
  <si>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</si>
  <si>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</si>
  <si>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</si>
  <si>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</si>
  <si>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</si>
  <si>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</si>
  <si>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</si>
  <si>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</si>
  <si>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</si>
  <si>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</si>
  <si>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D.</t>
  </si>
  <si>
    <t>Pozostałe koszty</t>
  </si>
  <si>
    <t>III.</t>
  </si>
  <si>
    <t>IV.</t>
  </si>
  <si>
    <t>pozycje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</si>
  <si>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</si>
  <si>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</si>
  <si>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</si>
  <si>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</si>
  <si>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</si>
  <si>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</si>
  <si>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Tytułem opłat za zarządzanie oraz innych opłat tytułem administrowania funduszem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</si>
  <si>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</si>
  <si>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</si>
  <si>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</si>
  <si>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</si>
  <si>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</si>
  <si>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</si>
  <si>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10.</t>
  </si>
  <si>
    <t>11.</t>
  </si>
  <si>
    <t>Pożyczki</t>
  </si>
  <si>
    <t>12.</t>
  </si>
  <si>
    <t>Nieruchomości</t>
  </si>
  <si>
    <t>Półroczne sprawozdanie ubezpieczeniowego funduszu kapitałowego sporządzone na dzień</t>
  </si>
  <si>
    <t>WARTOŚĆ AKTYWÓW NETTO FUNDUSZU</t>
  </si>
  <si>
    <t>Należności</t>
  </si>
  <si>
    <t>Z tytułu transakcji zawartych na rynku finansowym</t>
  </si>
  <si>
    <t xml:space="preserve">Pozostałe 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</si>
  <si>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</si>
  <si>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</si>
  <si>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</si>
  <si>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</si>
  <si>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</si>
  <si>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</si>
  <si>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</si>
  <si>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</si>
  <si>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ZESTAWIENIE AKTYWÓW NETTO FUNDUSZU</t>
  </si>
  <si>
    <t>Pozostałe lokaty</t>
  </si>
  <si>
    <t>Aktywa netto (w tym)</t>
  </si>
  <si>
    <t>krajowe</t>
  </si>
  <si>
    <t>C</t>
  </si>
  <si>
    <t xml:space="preserve">3.1. </t>
  </si>
  <si>
    <t xml:space="preserve">3.2. </t>
  </si>
  <si>
    <t>Wobec ubezpieczających, ubezpieczonych lub uprawnionych z umów ubezpieczenia</t>
  </si>
  <si>
    <t>Wynik netto z działalności operacyjnej (I-II)</t>
  </si>
  <si>
    <t xml:space="preserve">Aktywa netto funduszu na koniec okresu sprawozdawczego </t>
  </si>
  <si>
    <t>Liczba jednostek uczestnictwa funduszu:</t>
  </si>
  <si>
    <t>Wartość jednostki uczestnictwa funduszu:</t>
  </si>
  <si>
    <t xml:space="preserve">minimalna wartość jednostki uczestnictwa funduszu w okresie sprawozdawczym </t>
  </si>
  <si>
    <t>maksymalna wartość jednostki uczestnictwa funduszu w okresie sprawozdawczym</t>
  </si>
  <si>
    <t>*  wartość jednostki uczestnictwa na początek i koniec okresu sprawozdawczego nie jest równa cenie jednostki uczestnictwa obowiązującej w tym dniu</t>
  </si>
  <si>
    <t>LICZBA I WARTOŚĆ JEDNOSTEK UCZESTNICTWA FUNDUSZU</t>
  </si>
  <si>
    <t>Instrumenty pochodne</t>
  </si>
  <si>
    <t>Inne papiery wartościowe o zmiennej kwocie dochodu</t>
  </si>
  <si>
    <t>Sopockie Towarzystwo Ubezpieczeń na Życie ERGO Hestia S.A.</t>
  </si>
  <si>
    <t xml:space="preserve">Lokaty </t>
  </si>
  <si>
    <t>VI.</t>
  </si>
  <si>
    <t>zagraniczne - kraje UE</t>
  </si>
  <si>
    <t>zagraniczne - kraje poza UE</t>
  </si>
  <si>
    <t>Fundusz Dynamiczny (E) - ESALIENS</t>
  </si>
  <si>
    <t>117,37*</t>
  </si>
  <si>
    <t>126,01*</t>
  </si>
  <si>
    <t>31.12.2019 - 31.12.2020</t>
  </si>
  <si>
    <t>31.12.2020- 31.12.2021</t>
  </si>
  <si>
    <t>130,96*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</si>
</sst>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0.000000"/>
    <numFmt numFmtId="168" formatCode="#,##0.000"/>
    <numFmt numFmtId="169" formatCode="#,##0.0000"/>
    <numFmt numFmtId="170" formatCode="#,##0.00000"/>
    <numFmt numFmtId="171" formatCode="dd/mm/yy\ h:mm"/>
    <numFmt numFmtId="172" formatCode="0.0%"/>
    <numFmt numFmtId="173" formatCode="#,##0.000000"/>
    <numFmt numFmtId="174" formatCode="[$-415]d\ mmmm\ yyyy"/>
  </numFmts>
  <fonts count="4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3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4" fontId="2" fillId="0" borderId="0" xfId="0" applyNumberFormat="1" applyFont="1" applyFill="1" applyAlignment="1">
      <alignment/>
    </xf>
    <xf numFmtId="2" fontId="1" fillId="0" borderId="12" xfId="0" applyNumberFormat="1" applyFont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14" fontId="1" fillId="33" borderId="13" xfId="0" applyNumberFormat="1" applyFont="1" applyFill="1" applyBorder="1" applyAlignment="1">
      <alignment horizontal="center" wrapText="1"/>
    </xf>
    <xf numFmtId="14" fontId="1" fillId="33" borderId="15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14" fontId="1" fillId="33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4" fontId="1" fillId="0" borderId="17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17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6" fillId="0" borderId="0" xfId="0" applyNumberFormat="1" applyFont="1" applyAlignment="1">
      <alignment/>
    </xf>
    <xf numFmtId="0" fontId="1" fillId="33" borderId="21" xfId="0" applyNumberFormat="1" applyFont="1" applyFill="1" applyBorder="1" applyAlignment="1">
      <alignment horizontal="center" wrapText="1"/>
    </xf>
    <xf numFmtId="10" fontId="1" fillId="0" borderId="12" xfId="54" applyNumberFormat="1" applyFont="1" applyBorder="1" applyAlignment="1">
      <alignment horizontal="right" wrapText="1"/>
    </xf>
    <xf numFmtId="10" fontId="1" fillId="0" borderId="13" xfId="54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12" xfId="0" applyFont="1" applyFill="1" applyBorder="1" applyAlignment="1">
      <alignment wrapText="1"/>
    </xf>
    <xf numFmtId="2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 wrapText="1"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wrapText="1"/>
    </xf>
    <xf numFmtId="4" fontId="2" fillId="34" borderId="16" xfId="0" applyNumberFormat="1" applyFont="1" applyFill="1" applyBorder="1" applyAlignment="1">
      <alignment vertical="center"/>
    </xf>
    <xf numFmtId="4" fontId="2" fillId="34" borderId="14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18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/>
    </xf>
    <xf numFmtId="10" fontId="2" fillId="35" borderId="12" xfId="54" applyNumberFormat="1" applyFont="1" applyFill="1" applyBorder="1" applyAlignment="1">
      <alignment horizontal="right" wrapText="1"/>
    </xf>
    <xf numFmtId="10" fontId="2" fillId="0" borderId="11" xfId="54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tabSelected="1" zoomScalePageLayoutView="0" workbookViewId="0" topLeftCell="A1">
      <selection activeCell="H84" sqref="H84"/>
    </sheetView>
  </sheetViews>
  <sheetFormatPr defaultColWidth="9.125" defaultRowHeight="12.75"/>
  <cols>
    <col min="1" max="2" width="9.125" style="1" customWidth="1"/>
    <col min="3" max="3" width="4.00390625" style="1" customWidth="1"/>
    <col min="4" max="4" width="36.00390625" style="2" customWidth="1"/>
    <col min="5" max="5" width="14.50390625" style="1" bestFit="1" customWidth="1"/>
    <col min="6" max="6" width="15.00390625" style="1" customWidth="1"/>
    <col min="7" max="16384" width="9.125" style="1" customWidth="1"/>
  </cols>
  <sheetData>
    <row r="2" spans="2:4" s="98" customFormat="1" ht="13.5">
      <c r="B2" s="97" t="s">
        <v>53</v>
      </c>
      <c r="D2" s="99"/>
    </row>
    <row r="3" ht="13.5">
      <c r="D3" s="100">
        <v>44561</v>
      </c>
    </row>
    <row r="4" ht="12">
      <c r="D4" s="5"/>
    </row>
    <row r="5" ht="12.75">
      <c r="B5" s="101" t="s">
        <v>84</v>
      </c>
    </row>
    <row r="7" ht="12.75">
      <c r="B7" s="93" t="s">
        <v>89</v>
      </c>
    </row>
    <row r="8" ht="12.75">
      <c r="B8" s="88"/>
    </row>
    <row r="9" ht="12.75">
      <c r="B9" s="88"/>
    </row>
    <row r="10" ht="12.75">
      <c r="B10" s="88"/>
    </row>
    <row r="11" ht="12.75">
      <c r="B11" s="88"/>
    </row>
    <row r="13" spans="3:5" ht="12.75">
      <c r="C13" s="3" t="s">
        <v>14</v>
      </c>
      <c r="D13" s="118" t="s">
        <v>54</v>
      </c>
      <c r="E13" s="119"/>
    </row>
    <row r="14" spans="3:6" ht="11.25">
      <c r="C14" s="43" t="s">
        <v>0</v>
      </c>
      <c r="D14" s="44"/>
      <c r="E14" s="58" t="s">
        <v>15</v>
      </c>
      <c r="F14" s="59" t="s">
        <v>3</v>
      </c>
    </row>
    <row r="15" spans="3:6" ht="11.25">
      <c r="C15" s="46"/>
      <c r="D15" s="47"/>
      <c r="E15" s="60">
        <v>44196</v>
      </c>
      <c r="F15" s="51">
        <v>44561</v>
      </c>
    </row>
    <row r="16" spans="3:6" ht="12">
      <c r="C16" s="106" t="s">
        <v>1</v>
      </c>
      <c r="D16" s="114" t="s">
        <v>2</v>
      </c>
      <c r="E16" s="115">
        <f>SUM(E17:E19)</f>
        <v>554158.3899999999</v>
      </c>
      <c r="F16" s="115">
        <f>SUM(F17:F19)</f>
        <v>569317.22</v>
      </c>
    </row>
    <row r="17" spans="3:6" ht="11.25">
      <c r="C17" s="29" t="s">
        <v>6</v>
      </c>
      <c r="D17" s="6" t="s">
        <v>4</v>
      </c>
      <c r="E17" s="15">
        <v>554158.3899999999</v>
      </c>
      <c r="F17" s="15">
        <v>569317.22</v>
      </c>
    </row>
    <row r="18" spans="3:6" ht="10.5" customHeight="1">
      <c r="C18" s="29" t="s">
        <v>5</v>
      </c>
      <c r="D18" s="6" t="s">
        <v>7</v>
      </c>
      <c r="E18" s="15">
        <v>0</v>
      </c>
      <c r="F18" s="15">
        <v>0</v>
      </c>
    </row>
    <row r="19" spans="3:6" ht="11.25">
      <c r="C19" s="29" t="s">
        <v>8</v>
      </c>
      <c r="D19" s="6" t="s">
        <v>55</v>
      </c>
      <c r="E19" s="15">
        <v>0</v>
      </c>
      <c r="F19" s="15">
        <v>0</v>
      </c>
    </row>
    <row r="20" spans="3:6" ht="22.5">
      <c r="C20" s="29" t="s">
        <v>71</v>
      </c>
      <c r="D20" s="57" t="s">
        <v>56</v>
      </c>
      <c r="E20" s="15">
        <v>0</v>
      </c>
      <c r="F20" s="15">
        <v>0</v>
      </c>
    </row>
    <row r="21" spans="3:6" ht="11.25">
      <c r="C21" s="29" t="s">
        <v>72</v>
      </c>
      <c r="D21" s="57" t="s">
        <v>57</v>
      </c>
      <c r="E21" s="15">
        <v>0</v>
      </c>
      <c r="F21" s="15">
        <v>0</v>
      </c>
    </row>
    <row r="22" spans="3:6" ht="12">
      <c r="C22" s="106" t="s">
        <v>10</v>
      </c>
      <c r="D22" s="113" t="s">
        <v>11</v>
      </c>
      <c r="E22" s="108">
        <f>SUM(E23:E25)</f>
        <v>0</v>
      </c>
      <c r="F22" s="108">
        <f>SUM(F23:F25)</f>
        <v>0</v>
      </c>
    </row>
    <row r="23" spans="3:6" ht="22.5">
      <c r="C23" s="29" t="s">
        <v>6</v>
      </c>
      <c r="D23" s="6" t="s">
        <v>56</v>
      </c>
      <c r="E23" s="15">
        <v>0</v>
      </c>
      <c r="F23" s="15">
        <v>0</v>
      </c>
    </row>
    <row r="24" spans="3:6" s="33" customFormat="1" ht="22.5">
      <c r="C24" s="34" t="s">
        <v>5</v>
      </c>
      <c r="D24" s="35" t="s">
        <v>73</v>
      </c>
      <c r="E24" s="36">
        <v>0</v>
      </c>
      <c r="F24" s="36">
        <v>0</v>
      </c>
    </row>
    <row r="25" spans="3:6" ht="11.25">
      <c r="C25" s="29" t="s">
        <v>8</v>
      </c>
      <c r="D25" s="6" t="s">
        <v>57</v>
      </c>
      <c r="E25" s="15">
        <v>0</v>
      </c>
      <c r="F25" s="15">
        <v>0</v>
      </c>
    </row>
    <row r="26" spans="3:6" ht="12">
      <c r="C26" s="32" t="s">
        <v>12</v>
      </c>
      <c r="D26" s="7" t="s">
        <v>13</v>
      </c>
      <c r="E26" s="17">
        <f>E16-E22</f>
        <v>554158.3899999999</v>
      </c>
      <c r="F26" s="17">
        <f>F16-F22</f>
        <v>569317.22</v>
      </c>
    </row>
    <row r="32" spans="3:6" ht="24">
      <c r="C32" s="102" t="s">
        <v>16</v>
      </c>
      <c r="D32" s="4" t="s">
        <v>58</v>
      </c>
      <c r="E32" s="20"/>
      <c r="F32" s="20"/>
    </row>
    <row r="33" spans="3:6" ht="11.25">
      <c r="C33" s="48" t="s">
        <v>0</v>
      </c>
      <c r="D33" s="44"/>
      <c r="E33" s="61" t="s">
        <v>15</v>
      </c>
      <c r="F33" s="62" t="s">
        <v>3</v>
      </c>
    </row>
    <row r="34" spans="3:6" ht="22.5">
      <c r="C34" s="49"/>
      <c r="D34" s="50"/>
      <c r="E34" s="51" t="s">
        <v>92</v>
      </c>
      <c r="F34" s="51" t="s">
        <v>93</v>
      </c>
    </row>
    <row r="35" spans="3:7" s="3" customFormat="1" ht="25.5" customHeight="1">
      <c r="C35" s="109" t="s">
        <v>17</v>
      </c>
      <c r="D35" s="110" t="s">
        <v>59</v>
      </c>
      <c r="E35" s="111">
        <v>518539.53</v>
      </c>
      <c r="F35" s="111">
        <f>E50</f>
        <v>554158.39</v>
      </c>
      <c r="G35" s="20"/>
    </row>
    <row r="36" spans="3:6" s="3" customFormat="1" ht="12">
      <c r="C36" s="106" t="s">
        <v>18</v>
      </c>
      <c r="D36" s="107" t="s">
        <v>74</v>
      </c>
      <c r="E36" s="112">
        <f>E37-E41</f>
        <v>-2407.43</v>
      </c>
      <c r="F36" s="112">
        <f>F37-F41</f>
        <v>-6620.46</v>
      </c>
    </row>
    <row r="37" spans="3:6" s="3" customFormat="1" ht="12">
      <c r="C37" s="30" t="s">
        <v>14</v>
      </c>
      <c r="D37" s="9" t="s">
        <v>19</v>
      </c>
      <c r="E37" s="14">
        <f>SUM(E38:E40)</f>
        <v>0</v>
      </c>
      <c r="F37" s="14">
        <f>SUM(F38:F40)</f>
        <v>0</v>
      </c>
    </row>
    <row r="38" spans="3:6" ht="27" customHeight="1">
      <c r="C38" s="29" t="s">
        <v>6</v>
      </c>
      <c r="D38" s="10" t="s">
        <v>20</v>
      </c>
      <c r="E38" s="16">
        <v>0</v>
      </c>
      <c r="F38" s="16">
        <v>0</v>
      </c>
    </row>
    <row r="39" spans="3:6" s="33" customFormat="1" ht="11.25">
      <c r="C39" s="34" t="s">
        <v>5</v>
      </c>
      <c r="D39" s="103" t="s">
        <v>60</v>
      </c>
      <c r="E39" s="37">
        <v>0</v>
      </c>
      <c r="F39" s="16">
        <v>0</v>
      </c>
    </row>
    <row r="40" spans="3:6" s="33" customFormat="1" ht="11.25">
      <c r="C40" s="34" t="s">
        <v>8</v>
      </c>
      <c r="D40" s="103" t="s">
        <v>21</v>
      </c>
      <c r="E40" s="37">
        <v>0</v>
      </c>
      <c r="F40" s="16">
        <v>0</v>
      </c>
    </row>
    <row r="41" spans="3:8" s="38" customFormat="1" ht="12">
      <c r="C41" s="30" t="s">
        <v>16</v>
      </c>
      <c r="D41" s="9" t="s">
        <v>22</v>
      </c>
      <c r="E41" s="13">
        <f>SUM(E42:E48)</f>
        <v>2407.43</v>
      </c>
      <c r="F41" s="13">
        <f>SUM(F42:F48)</f>
        <v>6620.46</v>
      </c>
      <c r="H41" s="40"/>
    </row>
    <row r="42" spans="3:6" s="33" customFormat="1" ht="11.25">
      <c r="C42" s="41" t="s">
        <v>6</v>
      </c>
      <c r="D42" s="10" t="s">
        <v>23</v>
      </c>
      <c r="E42" s="16">
        <v>2407.43</v>
      </c>
      <c r="F42" s="16">
        <v>6620.46</v>
      </c>
    </row>
    <row r="43" spans="3:6" s="33" customFormat="1" ht="22.5">
      <c r="C43" s="104" t="s">
        <v>5</v>
      </c>
      <c r="D43" s="10" t="s">
        <v>61</v>
      </c>
      <c r="E43" s="16">
        <v>0</v>
      </c>
      <c r="F43" s="16">
        <v>0</v>
      </c>
    </row>
    <row r="44" spans="3:6" s="33" customFormat="1" ht="22.5">
      <c r="C44" s="41" t="s">
        <v>8</v>
      </c>
      <c r="D44" s="10" t="s">
        <v>62</v>
      </c>
      <c r="E44" s="16">
        <v>0</v>
      </c>
      <c r="F44" s="16">
        <v>0</v>
      </c>
    </row>
    <row r="45" spans="3:6" s="33" customFormat="1" ht="11.25">
      <c r="C45" s="41" t="s">
        <v>9</v>
      </c>
      <c r="D45" s="10" t="s">
        <v>40</v>
      </c>
      <c r="E45" s="16">
        <v>0</v>
      </c>
      <c r="F45" s="16">
        <v>0</v>
      </c>
    </row>
    <row r="46" spans="3:6" s="33" customFormat="1" ht="22.5">
      <c r="C46" s="41" t="s">
        <v>24</v>
      </c>
      <c r="D46" s="10" t="s">
        <v>41</v>
      </c>
      <c r="E46" s="16">
        <v>0</v>
      </c>
      <c r="F46" s="16">
        <v>0</v>
      </c>
    </row>
    <row r="47" spans="3:6" s="33" customFormat="1" ht="11.25">
      <c r="C47" s="42" t="s">
        <v>25</v>
      </c>
      <c r="D47" s="103" t="s">
        <v>31</v>
      </c>
      <c r="E47" s="37">
        <v>0</v>
      </c>
      <c r="F47" s="16">
        <v>0</v>
      </c>
    </row>
    <row r="48" spans="3:6" s="33" customFormat="1" ht="11.25">
      <c r="C48" s="42" t="s">
        <v>26</v>
      </c>
      <c r="D48" s="103" t="s">
        <v>29</v>
      </c>
      <c r="E48" s="37">
        <v>0</v>
      </c>
      <c r="F48" s="16">
        <v>0</v>
      </c>
    </row>
    <row r="49" spans="3:6" s="3" customFormat="1" ht="12">
      <c r="C49" s="106" t="s">
        <v>70</v>
      </c>
      <c r="D49" s="107" t="s">
        <v>63</v>
      </c>
      <c r="E49" s="108">
        <v>38026.29</v>
      </c>
      <c r="F49" s="108">
        <v>21779.29</v>
      </c>
    </row>
    <row r="50" spans="3:7" s="3" customFormat="1" ht="24">
      <c r="C50" s="32" t="s">
        <v>30</v>
      </c>
      <c r="D50" s="11" t="s">
        <v>75</v>
      </c>
      <c r="E50" s="18">
        <f>SUM(E49,E36,E35)</f>
        <v>554158.39</v>
      </c>
      <c r="F50" s="18">
        <f>SUM(F49,F36,F35)</f>
        <v>569317.22</v>
      </c>
      <c r="G50" s="20"/>
    </row>
    <row r="52" ht="11.25">
      <c r="F52" s="19"/>
    </row>
    <row r="58" ht="12.75">
      <c r="B58" s="88" t="s">
        <v>89</v>
      </c>
    </row>
    <row r="59" ht="12.75">
      <c r="B59" s="88"/>
    </row>
    <row r="61" spans="3:6" ht="12.75" customHeight="1">
      <c r="C61" s="3" t="s">
        <v>32</v>
      </c>
      <c r="D61" s="118" t="s">
        <v>81</v>
      </c>
      <c r="E61" s="119"/>
      <c r="F61" s="3"/>
    </row>
    <row r="62" spans="3:6" ht="11.25">
      <c r="C62" s="43"/>
      <c r="D62" s="44" t="s">
        <v>34</v>
      </c>
      <c r="E62" s="45" t="s">
        <v>15</v>
      </c>
      <c r="F62" s="59" t="s">
        <v>3</v>
      </c>
    </row>
    <row r="63" spans="3:6" ht="22.5">
      <c r="C63" s="46"/>
      <c r="D63" s="50"/>
      <c r="E63" s="51" t="s">
        <v>92</v>
      </c>
      <c r="F63" s="52" t="s">
        <v>93</v>
      </c>
    </row>
    <row r="64" spans="3:6" s="3" customFormat="1" ht="14.25" customHeight="1">
      <c r="C64" s="28" t="s">
        <v>14</v>
      </c>
      <c r="D64" s="8" t="s">
        <v>76</v>
      </c>
      <c r="E64" s="21" t="s">
        <v>35</v>
      </c>
      <c r="F64" s="21" t="s">
        <v>35</v>
      </c>
    </row>
    <row r="65" spans="3:6" ht="16.5" customHeight="1">
      <c r="C65" s="29" t="s">
        <v>6</v>
      </c>
      <c r="D65" s="10" t="s">
        <v>64</v>
      </c>
      <c r="E65" s="27">
        <v>4418.050092</v>
      </c>
      <c r="F65" s="27">
        <f>E66</f>
        <v>4397.585849</v>
      </c>
    </row>
    <row r="66" spans="3:6" ht="15.75" customHeight="1">
      <c r="C66" s="29" t="s">
        <v>5</v>
      </c>
      <c r="D66" s="10" t="s">
        <v>65</v>
      </c>
      <c r="E66" s="27">
        <v>4397.585849</v>
      </c>
      <c r="F66" s="27">
        <v>4347.131205</v>
      </c>
    </row>
    <row r="67" spans="3:6" s="3" customFormat="1" ht="12">
      <c r="C67" s="30" t="s">
        <v>16</v>
      </c>
      <c r="D67" s="9" t="s">
        <v>77</v>
      </c>
      <c r="E67" s="23" t="s">
        <v>35</v>
      </c>
      <c r="F67" s="23" t="s">
        <v>35</v>
      </c>
    </row>
    <row r="68" spans="3:6" ht="16.5" customHeight="1">
      <c r="C68" s="29" t="s">
        <v>6</v>
      </c>
      <c r="D68" s="10" t="s">
        <v>64</v>
      </c>
      <c r="E68" s="22" t="s">
        <v>90</v>
      </c>
      <c r="F68" s="22" t="str">
        <f>E71</f>
        <v>126,01*</v>
      </c>
    </row>
    <row r="69" spans="3:6" ht="22.5">
      <c r="C69" s="29" t="s">
        <v>5</v>
      </c>
      <c r="D69" s="10" t="s">
        <v>78</v>
      </c>
      <c r="E69" s="22">
        <v>90.46</v>
      </c>
      <c r="F69" s="22">
        <v>124.83</v>
      </c>
    </row>
    <row r="70" spans="3:6" ht="22.5">
      <c r="C70" s="29" t="s">
        <v>8</v>
      </c>
      <c r="D70" s="10" t="s">
        <v>79</v>
      </c>
      <c r="E70" s="22">
        <v>124.83</v>
      </c>
      <c r="F70" s="22">
        <v>138.98</v>
      </c>
    </row>
    <row r="71" spans="3:6" ht="15.75" customHeight="1">
      <c r="C71" s="90" t="s">
        <v>9</v>
      </c>
      <c r="D71" s="12" t="s">
        <v>65</v>
      </c>
      <c r="E71" s="24" t="s">
        <v>91</v>
      </c>
      <c r="F71" s="24" t="s">
        <v>94</v>
      </c>
    </row>
    <row r="73" spans="4:6" ht="45">
      <c r="D73" s="39" t="s">
        <v>80</v>
      </c>
      <c r="E73" s="19"/>
      <c r="F73" s="19"/>
    </row>
    <row r="77" spans="3:7" ht="24">
      <c r="C77" s="102" t="s">
        <v>33</v>
      </c>
      <c r="D77" s="4" t="s">
        <v>66</v>
      </c>
      <c r="E77" s="4"/>
      <c r="F77" s="4"/>
      <c r="G77" s="26"/>
    </row>
    <row r="78" spans="3:7" ht="22.5">
      <c r="C78" s="43"/>
      <c r="D78" s="63"/>
      <c r="E78" s="54" t="s">
        <v>42</v>
      </c>
      <c r="F78" s="53" t="s">
        <v>37</v>
      </c>
      <c r="G78" s="26"/>
    </row>
    <row r="79" spans="3:7" ht="11.25">
      <c r="C79" s="46"/>
      <c r="D79" s="50"/>
      <c r="E79" s="55"/>
      <c r="F79" s="51"/>
      <c r="G79" s="26"/>
    </row>
    <row r="80" spans="3:7" ht="11.25">
      <c r="C80" s="64"/>
      <c r="D80" s="65">
        <v>1</v>
      </c>
      <c r="E80" s="66">
        <v>2</v>
      </c>
      <c r="F80" s="94">
        <v>3</v>
      </c>
      <c r="G80" s="26"/>
    </row>
    <row r="81" spans="3:7" ht="12">
      <c r="C81" s="67" t="s">
        <v>14</v>
      </c>
      <c r="D81" s="69" t="s">
        <v>85</v>
      </c>
      <c r="E81" s="89">
        <f>SUM(E82:E93)</f>
        <v>569317.22</v>
      </c>
      <c r="F81" s="117">
        <f>SUM(F82:F93)</f>
        <v>1</v>
      </c>
      <c r="G81" s="26"/>
    </row>
    <row r="82" spans="3:7" s="56" customFormat="1" ht="53.25" customHeight="1">
      <c r="C82" s="80" t="s">
        <v>6</v>
      </c>
      <c r="D82" s="68" t="s">
        <v>43</v>
      </c>
      <c r="E82" s="105">
        <v>0</v>
      </c>
      <c r="F82" s="95">
        <v>0</v>
      </c>
      <c r="G82" s="79"/>
    </row>
    <row r="83" spans="3:7" s="56" customFormat="1" ht="36.75" customHeight="1">
      <c r="C83" s="80" t="s">
        <v>5</v>
      </c>
      <c r="D83" s="68" t="s">
        <v>44</v>
      </c>
      <c r="E83" s="81">
        <v>0</v>
      </c>
      <c r="F83" s="95">
        <v>0</v>
      </c>
      <c r="G83" s="79"/>
    </row>
    <row r="84" spans="3:7" s="56" customFormat="1" ht="22.5">
      <c r="C84" s="80" t="s">
        <v>8</v>
      </c>
      <c r="D84" s="68" t="s">
        <v>45</v>
      </c>
      <c r="E84" s="81">
        <v>0</v>
      </c>
      <c r="F84" s="95">
        <v>0</v>
      </c>
      <c r="G84" s="82"/>
    </row>
    <row r="85" spans="3:6" s="56" customFormat="1" ht="11.25">
      <c r="C85" s="80" t="s">
        <v>9</v>
      </c>
      <c r="D85" s="68" t="s">
        <v>46</v>
      </c>
      <c r="E85" s="81">
        <v>0</v>
      </c>
      <c r="F85" s="95">
        <v>0</v>
      </c>
    </row>
    <row r="86" spans="3:6" s="56" customFormat="1" ht="11.25">
      <c r="C86" s="80" t="s">
        <v>24</v>
      </c>
      <c r="D86" s="68" t="s">
        <v>47</v>
      </c>
      <c r="E86" s="81">
        <v>0</v>
      </c>
      <c r="F86" s="95">
        <v>0</v>
      </c>
    </row>
    <row r="87" spans="3:9" s="56" customFormat="1" ht="22.5">
      <c r="C87" s="80" t="s">
        <v>25</v>
      </c>
      <c r="D87" s="68" t="s">
        <v>38</v>
      </c>
      <c r="E87" s="81">
        <v>521865.48</v>
      </c>
      <c r="F87" s="95">
        <f>E87/$E$97</f>
        <v>0.916651493520607</v>
      </c>
      <c r="I87" s="83"/>
    </row>
    <row r="88" spans="3:6" s="56" customFormat="1" ht="11.25">
      <c r="C88" s="80" t="s">
        <v>26</v>
      </c>
      <c r="D88" s="68" t="s">
        <v>82</v>
      </c>
      <c r="E88" s="81">
        <v>0</v>
      </c>
      <c r="F88" s="95">
        <v>0</v>
      </c>
    </row>
    <row r="89" spans="3:6" s="56" customFormat="1" ht="27" customHeight="1">
      <c r="C89" s="80" t="s">
        <v>27</v>
      </c>
      <c r="D89" s="68" t="s">
        <v>83</v>
      </c>
      <c r="E89" s="81">
        <v>0</v>
      </c>
      <c r="F89" s="95">
        <v>0</v>
      </c>
    </row>
    <row r="90" spans="3:6" s="56" customFormat="1" ht="11.25">
      <c r="C90" s="80" t="s">
        <v>28</v>
      </c>
      <c r="D90" s="68" t="s">
        <v>50</v>
      </c>
      <c r="E90" s="81">
        <v>0</v>
      </c>
      <c r="F90" s="95">
        <v>0</v>
      </c>
    </row>
    <row r="91" spans="3:6" s="56" customFormat="1" ht="11.25">
      <c r="C91" s="80" t="s">
        <v>48</v>
      </c>
      <c r="D91" s="68" t="s">
        <v>52</v>
      </c>
      <c r="E91" s="81">
        <v>0</v>
      </c>
      <c r="F91" s="95">
        <v>0</v>
      </c>
    </row>
    <row r="92" spans="3:6" s="56" customFormat="1" ht="11.25">
      <c r="C92" s="80" t="s">
        <v>49</v>
      </c>
      <c r="D92" s="68" t="s">
        <v>39</v>
      </c>
      <c r="E92" s="81">
        <v>47451.74</v>
      </c>
      <c r="F92" s="95">
        <f>E92/$E$97</f>
        <v>0.08334850647939299</v>
      </c>
    </row>
    <row r="93" spans="3:6" s="56" customFormat="1" ht="11.25">
      <c r="C93" s="80" t="s">
        <v>51</v>
      </c>
      <c r="D93" s="68" t="s">
        <v>67</v>
      </c>
      <c r="E93" s="81">
        <v>0</v>
      </c>
      <c r="F93" s="95">
        <v>0</v>
      </c>
    </row>
    <row r="94" spans="3:6" ht="12">
      <c r="C94" s="70" t="s">
        <v>32</v>
      </c>
      <c r="D94" s="71" t="s">
        <v>7</v>
      </c>
      <c r="E94" s="72">
        <v>0</v>
      </c>
      <c r="F94" s="95">
        <v>0</v>
      </c>
    </row>
    <row r="95" spans="3:6" ht="12">
      <c r="C95" s="30" t="s">
        <v>33</v>
      </c>
      <c r="D95" s="74" t="s">
        <v>55</v>
      </c>
      <c r="E95" s="76">
        <v>0</v>
      </c>
      <c r="F95" s="95">
        <v>0</v>
      </c>
    </row>
    <row r="96" spans="3:6" ht="12">
      <c r="C96" s="70" t="s">
        <v>36</v>
      </c>
      <c r="D96" s="74" t="s">
        <v>11</v>
      </c>
      <c r="E96" s="76">
        <v>0</v>
      </c>
      <c r="F96" s="95">
        <v>0</v>
      </c>
    </row>
    <row r="97" spans="3:6" ht="12">
      <c r="C97" s="31" t="s">
        <v>86</v>
      </c>
      <c r="D97" s="75" t="s">
        <v>68</v>
      </c>
      <c r="E97" s="77">
        <f>E81+SUM(E94:E96)</f>
        <v>569317.22</v>
      </c>
      <c r="F97" s="116">
        <f>F81+SUM(F94:F96)</f>
        <v>1</v>
      </c>
    </row>
    <row r="98" spans="3:6" ht="11.25">
      <c r="C98" s="84" t="s">
        <v>6</v>
      </c>
      <c r="D98" s="85" t="s">
        <v>69</v>
      </c>
      <c r="E98" s="73">
        <f>E97</f>
        <v>569317.22</v>
      </c>
      <c r="F98" s="95">
        <v>1</v>
      </c>
    </row>
    <row r="99" spans="3:6" ht="11.25">
      <c r="C99" s="91" t="s">
        <v>5</v>
      </c>
      <c r="D99" s="86" t="s">
        <v>87</v>
      </c>
      <c r="E99" s="25">
        <v>0</v>
      </c>
      <c r="F99" s="95">
        <v>0</v>
      </c>
    </row>
    <row r="100" spans="3:6" ht="11.25">
      <c r="C100" s="92" t="s">
        <v>8</v>
      </c>
      <c r="D100" s="87" t="s">
        <v>88</v>
      </c>
      <c r="E100" s="78">
        <v>0</v>
      </c>
      <c r="F100" s="96">
        <v>0</v>
      </c>
    </row>
    <row r="102" spans="5:6" ht="11.25">
      <c r="E102" s="19"/>
      <c r="F102" s="19"/>
    </row>
  </sheetData>
  <sheetProtection/>
  <mergeCells count="2">
    <mergeCell ref="D13:E13"/>
    <mergeCell ref="D61:E6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Janiak Kinga</cp:lastModifiedBy>
  <cp:lastPrinted>2018-01-19T10:20:22Z</cp:lastPrinted>
  <dcterms:created xsi:type="dcterms:W3CDTF">2004-07-08T13:16:33Z</dcterms:created>
  <dcterms:modified xsi:type="dcterms:W3CDTF">2022-02-04T13:40:38Z</dcterms:modified>
  <cp:category/>
  <cp:version/>
  <cp:contentType/>
  <cp:contentStatus/>
</cp:coreProperties>
</file>